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ocuments\Akce\Hodonín\"/>
    </mc:Choice>
  </mc:AlternateContent>
  <xr:revisionPtr revIDLastSave="0" documentId="13_ncr:1_{3374F945-487D-40BF-86D7-19CAA68EBAEC}" xr6:coauthVersionLast="47" xr6:coauthVersionMax="47" xr10:uidLastSave="{00000000-0000-0000-0000-000000000000}"/>
  <bookViews>
    <workbookView xWindow="-110" yWindow="-110" windowWidth="38620" windowHeight="21100" xr2:uid="{9B27FA44-B469-4053-90E1-C9C11C8709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6" i="1" l="1"/>
  <c r="E11" i="1" l="1"/>
  <c r="G27" i="1"/>
  <c r="G23" i="1"/>
  <c r="G26" i="1" l="1"/>
  <c r="G15" i="1"/>
  <c r="G24" i="1"/>
  <c r="G25" i="1"/>
  <c r="G12" i="1"/>
  <c r="G10" i="1"/>
  <c r="G16" i="1"/>
  <c r="G22" i="1"/>
  <c r="G21" i="1"/>
  <c r="G13" i="1"/>
  <c r="G14" i="1"/>
  <c r="G17" i="1"/>
  <c r="G7" i="1"/>
  <c r="G8" i="1"/>
  <c r="G11" i="1"/>
  <c r="E18" i="1"/>
  <c r="G18" i="1" s="1"/>
  <c r="E19" i="1" l="1"/>
  <c r="E20" i="1" l="1"/>
  <c r="G20" i="1" s="1"/>
  <c r="G19" i="1"/>
  <c r="G28" i="1" s="1"/>
  <c r="G29" i="1" l="1"/>
  <c r="G30" i="1" s="1"/>
</calcChain>
</file>

<file path=xl/sharedStrings.xml><?xml version="1.0" encoding="utf-8"?>
<sst xmlns="http://schemas.openxmlformats.org/spreadsheetml/2006/main" count="61" uniqueCount="45">
  <si>
    <t>Sanační štuk vnitřních stěn tloušťky do 3 mm</t>
  </si>
  <si>
    <t>m2</t>
  </si>
  <si>
    <t>Sanační postřik vnitřních stěn nanášený celoplošně ručně</t>
  </si>
  <si>
    <t>Otlučení (osekání) vnitřní vápenné, vápenocementové nebo vápenosádrové omítky stěn tl do 25 mm v rozsahu přes 50 do 100%</t>
  </si>
  <si>
    <t>Demontáž lepených povlakových podlah s podložkou ručně</t>
  </si>
  <si>
    <t>Demontáž podlah vlysových masivních lepených bez lišt do suti</t>
  </si>
  <si>
    <t>Vnitrostaveništní doprava suti a vybouraných hmot pro budovy v do 6 m ručně</t>
  </si>
  <si>
    <t>t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</si>
  <si>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</si>
  <si>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</si>
  <si>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z plastických hmot kód odpadu 17 02 03</t>
  </si>
  <si>
    <t>Provedení izolace proti zemní vlhkosti hydroizolační stěrkou vodorovné na betonu, 2 vrstvy</t>
  </si>
  <si>
    <t>kg</t>
  </si>
  <si>
    <t>Samonivelační stěrka podlah pevnosti 20 MPa tl přes 8 do 10 mm</t>
  </si>
  <si>
    <t>R01</t>
  </si>
  <si>
    <t>Sportovní podlaha polyuretanová tl. 11 mm D+M dle specifikace</t>
  </si>
  <si>
    <t>HZS1292</t>
  </si>
  <si>
    <t>hod</t>
  </si>
  <si>
    <t>Vyčištění budov bytové a občanské výstavby při výšce podlaží do 4 m</t>
  </si>
  <si>
    <t>R02</t>
  </si>
  <si>
    <t>Sloupky volejbalové do pouzder, ocelové, průměr 102 mm, včetně sítě a provedení pouzder do podlahy</t>
  </si>
  <si>
    <t>kpl</t>
  </si>
  <si>
    <t>Dodatečná izolace cihelného zdiva tl přes 450 do 600 mm nízkotlakou dvouřadovou injektáží mikroemulzí</t>
  </si>
  <si>
    <t>Sanační omítka jednovrstvá vnitřních stěn nanášená ručně</t>
  </si>
  <si>
    <t>Množství</t>
  </si>
  <si>
    <t>Cena MJ</t>
  </si>
  <si>
    <t>Celkem</t>
  </si>
  <si>
    <t>Název položky</t>
  </si>
  <si>
    <t>Kód položky</t>
  </si>
  <si>
    <t>MJ</t>
  </si>
  <si>
    <t>R03</t>
  </si>
  <si>
    <t>Sloupky tenisové do pouzder, ocelové, průměr 102 mm, včetně sítě a provedení pouzder do podlahy</t>
  </si>
  <si>
    <t>m</t>
  </si>
  <si>
    <t>P.č.</t>
  </si>
  <si>
    <r>
      <t xml:space="preserve">Broušení stávajících betonových podlah úběr do 3 mm </t>
    </r>
    <r>
      <rPr>
        <i/>
        <sz val="9"/>
        <color theme="1"/>
        <rFont val="Arial"/>
        <family val="2"/>
        <charset val="238"/>
      </rPr>
      <t>(pozn.: příprava pro hydroizolační stěrku - stržení zbytků asfaltového lepidla, zarovnání povrchu podkladu)</t>
    </r>
  </si>
  <si>
    <r>
      <t xml:space="preserve">Poplatek za uložení na skládce (skládkovné) odpadu asfaltového bez dehtu kód odpadu 17 03 02 </t>
    </r>
    <r>
      <rPr>
        <i/>
        <sz val="9"/>
        <color theme="1"/>
        <rFont val="Arial"/>
        <family val="2"/>
        <charset val="238"/>
      </rPr>
      <t>(pozn.: podlahové vlysy zněčištěné asfaltovým lepidlem)</t>
    </r>
  </si>
  <si>
    <r>
      <t xml:space="preserve">Hodinová zúčtovací sazba stavební dělník </t>
    </r>
    <r>
      <rPr>
        <i/>
        <sz val="9"/>
        <color theme="1"/>
        <rFont val="Arial"/>
        <family val="2"/>
        <charset val="238"/>
      </rPr>
      <t>(práce související s předmětem díla, tj. demontáže a zpětné montáže lišt, krytů topení, sportovního vybavení atp.)</t>
    </r>
  </si>
  <si>
    <t>Celkem bez DPH</t>
  </si>
  <si>
    <t>DPH 21%</t>
  </si>
  <si>
    <t>Celkem včetně DPH</t>
  </si>
  <si>
    <t>Oprava podlahy v tělocvičně ISŠ Hodonín, Lipová alej 3756/21, 
695 01 Hodonín</t>
  </si>
  <si>
    <t>Výkaz výměr</t>
  </si>
  <si>
    <t>Stěrka hydroizolační dvousložková cemento-polymerová proti zemní vlhkosti</t>
  </si>
  <si>
    <t>632683111R</t>
  </si>
  <si>
    <t>Vysprávka podkladní betonové mazaniny (sešívání trhlin ocelovými sponkami, oprava výtluků a lokálních defektů)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</si>
</sst>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u/>
      <sz val="1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2"/>
    </xf>
    <xf numFmtId="2" fontId="2" fillId="0" borderId="3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left" vertical="center" wrapText="1" indent="2"/>
    </xf>
    <xf numFmtId="2" fontId="2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indent="2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0" xfId="0" applyFont="1" applyBorder="1" applyAlignment="1">
      <alignment horizontal="left" vertical="center" indent="10"/>
    </xf>
    <xf numFmtId="0" fontId="1" fillId="0" borderId="17" xfId="0" applyFont="1" applyBorder="1" applyAlignment="1">
      <alignment horizontal="left" vertical="center" indent="10"/>
    </xf>
    <xf numFmtId="0" fontId="1" fillId="0" borderId="14" xfId="0" applyFont="1" applyBorder="1" applyAlignment="1">
      <alignment horizontal="left" vertical="center" indent="10"/>
    </xf>
    <xf numFmtId="0" fontId="1" fillId="0" borderId="19" xfId="0" applyFont="1" applyBorder="1" applyAlignment="1">
      <alignment horizontal="left" vertical="center" indent="52"/>
    </xf>
    <xf numFmtId="0" fontId="1" fillId="0" borderId="16" xfId="0" applyFont="1" applyBorder="1" applyAlignment="1">
      <alignment horizontal="left" vertical="center" indent="52"/>
    </xf>
    <xf numFmtId="0" fontId="1" fillId="0" borderId="13" xfId="0" applyFont="1" applyBorder="1" applyAlignment="1">
      <alignment horizontal="left" vertical="center" indent="52"/>
    </xf>
    <xf numFmtId="0" fontId="2" fillId="0" borderId="2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3FE0-C89A-4689-8151-0ABDAF6CBAFC}">
  <sheetPr>
    <pageSetUpPr fitToPage="1"/>
  </sheetPr>
  <dimension ref="A1:G30"/>
  <sheetViews>
    <sheetView tabSelected="1" workbookViewId="0">
      <selection activeCell="E14" sqref="E14"/>
    </sheetView>
  </sheetViews>
  <sheetFormatPr defaultRowHeight="28" customHeight="1" x14ac:dyDescent="0.35"/>
  <cols>
    <col min="1" max="1" width="6" style="28" customWidth="1"/>
    <col min="2" max="2" width="15.54296875" style="26" customWidth="1"/>
    <col min="3" max="3" width="67.26953125" style="27" customWidth="1"/>
    <col min="4" max="4" width="6.90625" style="28" customWidth="1"/>
    <col min="5" max="5" width="11.54296875" style="29" customWidth="1"/>
    <col min="6" max="6" width="13.36328125" style="29" customWidth="1"/>
    <col min="7" max="7" width="17.453125" style="30" customWidth="1"/>
    <col min="8" max="16384" width="8.7265625" style="27"/>
  </cols>
  <sheetData>
    <row r="1" spans="1:7" ht="28" customHeight="1" x14ac:dyDescent="0.35">
      <c r="A1" s="33" t="s">
        <v>40</v>
      </c>
    </row>
    <row r="2" spans="1:7" ht="28" customHeight="1" x14ac:dyDescent="0.35">
      <c r="A2" s="32"/>
    </row>
    <row r="3" spans="1:7" ht="28" customHeight="1" x14ac:dyDescent="0.35">
      <c r="A3" s="34" t="s">
        <v>41</v>
      </c>
    </row>
    <row r="4" spans="1:7" ht="11.5" customHeight="1" thickBot="1" x14ac:dyDescent="0.4">
      <c r="A4" s="31"/>
    </row>
    <row r="5" spans="1:7" ht="28" customHeight="1" thickBot="1" x14ac:dyDescent="0.4">
      <c r="A5" s="12" t="s">
        <v>33</v>
      </c>
      <c r="B5" s="13" t="s">
        <v>28</v>
      </c>
      <c r="C5" s="13" t="s">
        <v>27</v>
      </c>
      <c r="D5" s="14" t="s">
        <v>29</v>
      </c>
      <c r="E5" s="15" t="s">
        <v>24</v>
      </c>
      <c r="F5" s="15" t="s">
        <v>25</v>
      </c>
      <c r="G5" s="16" t="s">
        <v>26</v>
      </c>
    </row>
    <row r="6" spans="1:7" ht="28" customHeight="1" x14ac:dyDescent="0.35">
      <c r="A6" s="17">
        <v>1</v>
      </c>
      <c r="B6" s="6">
        <v>612131151</v>
      </c>
      <c r="C6" s="6" t="s">
        <v>2</v>
      </c>
      <c r="D6" s="5" t="s">
        <v>1</v>
      </c>
      <c r="E6" s="7">
        <v>46.7</v>
      </c>
      <c r="F6" s="7"/>
      <c r="G6" s="18">
        <f>E6*F6</f>
        <v>0</v>
      </c>
    </row>
    <row r="7" spans="1:7" ht="28" customHeight="1" x14ac:dyDescent="0.35">
      <c r="A7" s="19">
        <v>2</v>
      </c>
      <c r="B7" s="2">
        <v>612326121</v>
      </c>
      <c r="C7" s="4" t="s">
        <v>23</v>
      </c>
      <c r="D7" s="1" t="s">
        <v>1</v>
      </c>
      <c r="E7" s="3">
        <v>46.7</v>
      </c>
      <c r="F7" s="3"/>
      <c r="G7" s="20">
        <f t="shared" ref="G7:G27" si="0">E7*F7</f>
        <v>0</v>
      </c>
    </row>
    <row r="8" spans="1:7" ht="28" customHeight="1" x14ac:dyDescent="0.35">
      <c r="A8" s="19">
        <v>3</v>
      </c>
      <c r="B8" s="2">
        <v>612328131</v>
      </c>
      <c r="C8" s="2" t="s">
        <v>0</v>
      </c>
      <c r="D8" s="1" t="s">
        <v>1</v>
      </c>
      <c r="E8" s="3">
        <v>46.7</v>
      </c>
      <c r="F8" s="3"/>
      <c r="G8" s="20">
        <f t="shared" si="0"/>
        <v>0</v>
      </c>
    </row>
    <row r="9" spans="1:7" ht="28" customHeight="1" x14ac:dyDescent="0.35">
      <c r="A9" s="19">
        <v>4</v>
      </c>
      <c r="B9" s="2" t="s">
        <v>43</v>
      </c>
      <c r="C9" s="4" t="s">
        <v>44</v>
      </c>
      <c r="D9" s="1" t="s">
        <v>1</v>
      </c>
      <c r="E9" s="3">
        <v>684</v>
      </c>
      <c r="F9" s="3"/>
      <c r="G9" s="20">
        <f t="shared" si="0"/>
        <v>0</v>
      </c>
    </row>
    <row r="10" spans="1:7" ht="28" customHeight="1" x14ac:dyDescent="0.35">
      <c r="A10" s="19">
        <v>5</v>
      </c>
      <c r="B10" s="2">
        <v>711191201</v>
      </c>
      <c r="C10" s="4" t="s">
        <v>11</v>
      </c>
      <c r="D10" s="1" t="s">
        <v>1</v>
      </c>
      <c r="E10" s="3">
        <v>684</v>
      </c>
      <c r="F10" s="3"/>
      <c r="G10" s="20">
        <f t="shared" si="0"/>
        <v>0</v>
      </c>
    </row>
    <row r="11" spans="1:7" ht="28" customHeight="1" x14ac:dyDescent="0.35">
      <c r="A11" s="19">
        <v>6</v>
      </c>
      <c r="B11" s="2">
        <v>24551031</v>
      </c>
      <c r="C11" s="2" t="s">
        <v>42</v>
      </c>
      <c r="D11" s="1" t="s">
        <v>12</v>
      </c>
      <c r="E11" s="3">
        <f>E10*3.5</f>
        <v>2394</v>
      </c>
      <c r="F11" s="3"/>
      <c r="G11" s="20">
        <f t="shared" si="0"/>
        <v>0</v>
      </c>
    </row>
    <row r="12" spans="1:7" ht="28" customHeight="1" x14ac:dyDescent="0.35">
      <c r="A12" s="19">
        <v>7</v>
      </c>
      <c r="B12" s="2">
        <v>771151014</v>
      </c>
      <c r="C12" s="2" t="s">
        <v>13</v>
      </c>
      <c r="D12" s="1" t="s">
        <v>1</v>
      </c>
      <c r="E12" s="3">
        <v>684</v>
      </c>
      <c r="F12" s="3"/>
      <c r="G12" s="20">
        <f t="shared" si="0"/>
        <v>0</v>
      </c>
    </row>
    <row r="13" spans="1:7" ht="28" customHeight="1" x14ac:dyDescent="0.35">
      <c r="A13" s="19">
        <v>8</v>
      </c>
      <c r="B13" s="2">
        <v>775511820</v>
      </c>
      <c r="C13" s="2" t="s">
        <v>5</v>
      </c>
      <c r="D13" s="1" t="s">
        <v>1</v>
      </c>
      <c r="E13" s="3">
        <v>684</v>
      </c>
      <c r="F13" s="3"/>
      <c r="G13" s="20">
        <f t="shared" si="0"/>
        <v>0</v>
      </c>
    </row>
    <row r="14" spans="1:7" ht="28" customHeight="1" x14ac:dyDescent="0.35">
      <c r="A14" s="19">
        <v>9</v>
      </c>
      <c r="B14" s="2">
        <v>776201812</v>
      </c>
      <c r="C14" s="2" t="s">
        <v>4</v>
      </c>
      <c r="D14" s="1" t="s">
        <v>1</v>
      </c>
      <c r="E14" s="3">
        <v>563.9</v>
      </c>
      <c r="F14" s="3"/>
      <c r="G14" s="20">
        <f t="shared" si="0"/>
        <v>0</v>
      </c>
    </row>
    <row r="15" spans="1:7" ht="28" customHeight="1" x14ac:dyDescent="0.35">
      <c r="A15" s="19">
        <v>10</v>
      </c>
      <c r="B15" s="2">
        <v>952901111</v>
      </c>
      <c r="C15" s="2" t="s">
        <v>18</v>
      </c>
      <c r="D15" s="1" t="s">
        <v>1</v>
      </c>
      <c r="E15" s="3">
        <v>684</v>
      </c>
      <c r="F15" s="3"/>
      <c r="G15" s="20">
        <f t="shared" si="0"/>
        <v>0</v>
      </c>
    </row>
    <row r="16" spans="1:7" ht="28" customHeight="1" x14ac:dyDescent="0.35">
      <c r="A16" s="19">
        <v>11</v>
      </c>
      <c r="B16" s="2">
        <v>965046111</v>
      </c>
      <c r="C16" s="4" t="s">
        <v>34</v>
      </c>
      <c r="D16" s="1" t="s">
        <v>1</v>
      </c>
      <c r="E16" s="3">
        <v>684</v>
      </c>
      <c r="F16" s="3"/>
      <c r="G16" s="20">
        <f t="shared" si="0"/>
        <v>0</v>
      </c>
    </row>
    <row r="17" spans="1:7" ht="28" customHeight="1" x14ac:dyDescent="0.35">
      <c r="A17" s="19">
        <v>12</v>
      </c>
      <c r="B17" s="2">
        <v>978013191</v>
      </c>
      <c r="C17" s="4" t="s">
        <v>3</v>
      </c>
      <c r="D17" s="1" t="s">
        <v>1</v>
      </c>
      <c r="E17" s="3">
        <v>46.7</v>
      </c>
      <c r="F17" s="3"/>
      <c r="G17" s="20">
        <f t="shared" si="0"/>
        <v>0</v>
      </c>
    </row>
    <row r="18" spans="1:7" ht="28" customHeight="1" x14ac:dyDescent="0.35">
      <c r="A18" s="19">
        <v>13</v>
      </c>
      <c r="B18" s="2">
        <v>997013211</v>
      </c>
      <c r="C18" s="2" t="s">
        <v>6</v>
      </c>
      <c r="D18" s="1" t="s">
        <v>7</v>
      </c>
      <c r="E18" s="3">
        <f>E21+E22</f>
        <v>20.32</v>
      </c>
      <c r="F18" s="3"/>
      <c r="G18" s="20">
        <f t="shared" si="0"/>
        <v>0</v>
      </c>
    </row>
    <row r="19" spans="1:7" ht="28" customHeight="1" x14ac:dyDescent="0.35">
      <c r="A19" s="19">
        <v>14</v>
      </c>
      <c r="B19" s="2">
        <v>997013501</v>
      </c>
      <c r="C19" s="2" t="s">
        <v>8</v>
      </c>
      <c r="D19" s="1" t="s">
        <v>7</v>
      </c>
      <c r="E19" s="3">
        <f>E18</f>
        <v>20.32</v>
      </c>
      <c r="F19" s="3"/>
      <c r="G19" s="20">
        <f t="shared" si="0"/>
        <v>0</v>
      </c>
    </row>
    <row r="20" spans="1:7" ht="28" customHeight="1" x14ac:dyDescent="0.35">
      <c r="A20" s="19">
        <v>15</v>
      </c>
      <c r="B20" s="2">
        <v>997013509</v>
      </c>
      <c r="C20" s="2" t="s">
        <v>9</v>
      </c>
      <c r="D20" s="1" t="s">
        <v>7</v>
      </c>
      <c r="E20" s="3">
        <f>E19*14</f>
        <v>284.48</v>
      </c>
      <c r="F20" s="3"/>
      <c r="G20" s="20">
        <f t="shared" si="0"/>
        <v>0</v>
      </c>
    </row>
    <row r="21" spans="1:7" ht="28" customHeight="1" x14ac:dyDescent="0.35">
      <c r="A21" s="19">
        <v>16</v>
      </c>
      <c r="B21" s="2">
        <v>997013813</v>
      </c>
      <c r="C21" s="4" t="s">
        <v>10</v>
      </c>
      <c r="D21" s="1" t="s">
        <v>7</v>
      </c>
      <c r="E21" s="3">
        <v>7.08</v>
      </c>
      <c r="F21" s="3"/>
      <c r="G21" s="20">
        <f t="shared" si="0"/>
        <v>0</v>
      </c>
    </row>
    <row r="22" spans="1:7" ht="28" customHeight="1" x14ac:dyDescent="0.35">
      <c r="A22" s="19">
        <v>17</v>
      </c>
      <c r="B22" s="2">
        <v>997221645</v>
      </c>
      <c r="C22" s="4" t="s">
        <v>35</v>
      </c>
      <c r="D22" s="1" t="s">
        <v>7</v>
      </c>
      <c r="E22" s="3">
        <v>13.24</v>
      </c>
      <c r="F22" s="3"/>
      <c r="G22" s="20">
        <f t="shared" si="0"/>
        <v>0</v>
      </c>
    </row>
    <row r="23" spans="1:7" ht="28" customHeight="1" x14ac:dyDescent="0.35">
      <c r="A23" s="19">
        <v>18</v>
      </c>
      <c r="B23" s="4">
        <v>319202234</v>
      </c>
      <c r="C23" s="4" t="s">
        <v>22</v>
      </c>
      <c r="D23" s="1" t="s">
        <v>32</v>
      </c>
      <c r="E23" s="3">
        <v>34.799999999999997</v>
      </c>
      <c r="F23" s="3"/>
      <c r="G23" s="20">
        <f t="shared" si="0"/>
        <v>0</v>
      </c>
    </row>
    <row r="24" spans="1:7" ht="28" customHeight="1" x14ac:dyDescent="0.35">
      <c r="A24" s="19">
        <v>19</v>
      </c>
      <c r="B24" s="2" t="s">
        <v>16</v>
      </c>
      <c r="C24" s="4" t="s">
        <v>36</v>
      </c>
      <c r="D24" s="1" t="s">
        <v>17</v>
      </c>
      <c r="E24" s="3">
        <v>120</v>
      </c>
      <c r="F24" s="3"/>
      <c r="G24" s="20">
        <f t="shared" si="0"/>
        <v>0</v>
      </c>
    </row>
    <row r="25" spans="1:7" ht="28" customHeight="1" x14ac:dyDescent="0.35">
      <c r="A25" s="19">
        <v>20</v>
      </c>
      <c r="B25" s="2" t="s">
        <v>14</v>
      </c>
      <c r="C25" s="2" t="s">
        <v>15</v>
      </c>
      <c r="D25" s="1" t="s">
        <v>1</v>
      </c>
      <c r="E25" s="3">
        <v>684</v>
      </c>
      <c r="F25" s="3"/>
      <c r="G25" s="20">
        <f t="shared" si="0"/>
        <v>0</v>
      </c>
    </row>
    <row r="26" spans="1:7" ht="28" customHeight="1" x14ac:dyDescent="0.35">
      <c r="A26" s="47">
        <v>21</v>
      </c>
      <c r="B26" s="2" t="s">
        <v>19</v>
      </c>
      <c r="C26" s="4" t="s">
        <v>20</v>
      </c>
      <c r="D26" s="1" t="s">
        <v>21</v>
      </c>
      <c r="E26" s="3">
        <v>1</v>
      </c>
      <c r="F26" s="3"/>
      <c r="G26" s="20">
        <f t="shared" si="0"/>
        <v>0</v>
      </c>
    </row>
    <row r="27" spans="1:7" ht="28" customHeight="1" thickBot="1" x14ac:dyDescent="0.4">
      <c r="A27" s="21">
        <v>22</v>
      </c>
      <c r="B27" s="9" t="s">
        <v>30</v>
      </c>
      <c r="C27" s="10" t="s">
        <v>31</v>
      </c>
      <c r="D27" s="8" t="s">
        <v>21</v>
      </c>
      <c r="E27" s="11">
        <v>1</v>
      </c>
      <c r="F27" s="11"/>
      <c r="G27" s="22">
        <f t="shared" si="0"/>
        <v>0</v>
      </c>
    </row>
    <row r="28" spans="1:7" ht="28" customHeight="1" x14ac:dyDescent="0.35">
      <c r="A28" s="44" t="s">
        <v>37</v>
      </c>
      <c r="B28" s="41"/>
      <c r="C28" s="35"/>
      <c r="D28" s="35"/>
      <c r="E28" s="35"/>
      <c r="F28" s="36"/>
      <c r="G28" s="23">
        <f>SUM(G6:G27)</f>
        <v>0</v>
      </c>
    </row>
    <row r="29" spans="1:7" ht="28" customHeight="1" x14ac:dyDescent="0.35">
      <c r="A29" s="45" t="s">
        <v>38</v>
      </c>
      <c r="B29" s="42"/>
      <c r="C29" s="37"/>
      <c r="D29" s="37"/>
      <c r="E29" s="37"/>
      <c r="F29" s="38"/>
      <c r="G29" s="24">
        <f>G28*0.21</f>
        <v>0</v>
      </c>
    </row>
    <row r="30" spans="1:7" ht="28" customHeight="1" thickBot="1" x14ac:dyDescent="0.4">
      <c r="A30" s="46" t="s">
        <v>39</v>
      </c>
      <c r="B30" s="43"/>
      <c r="C30" s="39"/>
      <c r="D30" s="39"/>
      <c r="E30" s="39"/>
      <c r="F30" s="40"/>
      <c r="G30" s="25">
        <f>SUM(G28:G29)</f>
        <v>0</v>
      </c>
    </row>
  </sheetData>
  <sheetProtection algorithmName="SHA-512" hashValue="AfLUqvKfiYLrd3YoVLSfZwmOxZ31pP/Df+82xLPnE68bEqL5lwBLUt7Os5ALMFP3hTkjX/2gOKAyM0nCjJJIiw==" saltValue="8eJn6ETBKKDRbnNMp07tRg==" spinCount="100000" sheet="1" objects="1" scenarios="1"/>
  <protectedRanges>
    <protectedRange sqref="F6:F27" name="Oblast1"/>
  </protectedRanges>
  <sortState xmlns:xlrd2="http://schemas.microsoft.com/office/spreadsheetml/2017/richdata2" ref="B4:G27">
    <sortCondition ref="B5:B27"/>
  </sortState>
  <pageMargins left="0.7" right="0.7" top="0.78740157499999996" bottom="0.78740157499999996" header="0.3" footer="0.3"/>
  <pageSetup paperSize="9" scale="6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Fikera</dc:creator>
  <cp:lastModifiedBy>Patrik Fikera</cp:lastModifiedBy>
  <cp:lastPrinted>2026-02-11T16:28:47Z</cp:lastPrinted>
  <dcterms:created xsi:type="dcterms:W3CDTF">2026-01-22T09:29:36Z</dcterms:created>
  <dcterms:modified xsi:type="dcterms:W3CDTF">2026-02-11T19:32:13Z</dcterms:modified>
</cp:coreProperties>
</file>